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M25" i="1" l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F2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7" i="1"/>
</calcChain>
</file>

<file path=xl/sharedStrings.xml><?xml version="1.0" encoding="utf-8"?>
<sst xmlns="http://schemas.openxmlformats.org/spreadsheetml/2006/main" count="19" uniqueCount="18">
  <si>
    <t>gamma</t>
  </si>
  <si>
    <t>zw (m)</t>
  </si>
  <si>
    <t>q</t>
  </si>
  <si>
    <t>B</t>
  </si>
  <si>
    <t>D</t>
  </si>
  <si>
    <t>z</t>
  </si>
  <si>
    <t>ZD</t>
  </si>
  <si>
    <t>s'vo</t>
  </si>
  <si>
    <t>alfa</t>
  </si>
  <si>
    <t>qnetto</t>
  </si>
  <si>
    <t>DSv</t>
  </si>
  <si>
    <t>DSh</t>
  </si>
  <si>
    <t>A</t>
  </si>
  <si>
    <t>DU</t>
  </si>
  <si>
    <t>beta</t>
  </si>
  <si>
    <t>Dsv</t>
  </si>
  <si>
    <t>Dsh</t>
  </si>
  <si>
    <t>tvh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</si>
</sst>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3" workbookViewId="0">
      <selection activeCell="N14" sqref="N1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9</v>
      </c>
      <c r="G1" t="s">
        <v>12</v>
      </c>
    </row>
    <row r="2" spans="1:13" x14ac:dyDescent="0.25">
      <c r="A2">
        <v>18</v>
      </c>
      <c r="B2">
        <v>0</v>
      </c>
      <c r="C2">
        <v>100</v>
      </c>
      <c r="D2">
        <v>2</v>
      </c>
      <c r="E2">
        <v>3</v>
      </c>
      <c r="F2">
        <f>C2-E2*A2</f>
        <v>46</v>
      </c>
      <c r="G2">
        <v>0.33</v>
      </c>
    </row>
    <row r="5" spans="1:13" x14ac:dyDescent="0.25">
      <c r="A5" s="2" t="s">
        <v>5</v>
      </c>
      <c r="B5" s="2" t="s">
        <v>6</v>
      </c>
      <c r="C5" s="2" t="s">
        <v>7</v>
      </c>
      <c r="D5" s="2" t="s">
        <v>8</v>
      </c>
      <c r="E5" s="2" t="s">
        <v>10</v>
      </c>
      <c r="F5" s="2" t="s">
        <v>11</v>
      </c>
      <c r="G5" s="2" t="s">
        <v>13</v>
      </c>
      <c r="H5" s="2" t="s">
        <v>8</v>
      </c>
      <c r="I5" s="2" t="s">
        <v>14</v>
      </c>
      <c r="J5" s="2" t="s">
        <v>15</v>
      </c>
      <c r="K5" s="2" t="s">
        <v>16</v>
      </c>
      <c r="L5" s="2" t="s">
        <v>17</v>
      </c>
      <c r="M5" s="2"/>
    </row>
    <row r="6" spans="1:13" x14ac:dyDescent="0.25">
      <c r="A6" s="2">
        <v>0.5</v>
      </c>
      <c r="B6" s="2"/>
      <c r="C6" s="2">
        <f>($A$2-10)*A6</f>
        <v>4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>
        <f>1+A6</f>
        <v>1.5</v>
      </c>
      <c r="B7" s="2"/>
      <c r="C7" s="2">
        <f t="shared" ref="C7:C25" si="0">($A$2-10)*A7</f>
        <v>12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>
        <f t="shared" ref="A8:A25" si="1">1+A7</f>
        <v>2.5</v>
      </c>
      <c r="B8" s="2"/>
      <c r="C8" s="2">
        <f t="shared" si="0"/>
        <v>20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>
        <f t="shared" si="1"/>
        <v>3.5</v>
      </c>
      <c r="B9" s="2">
        <f>A9-$E$2</f>
        <v>0.5</v>
      </c>
      <c r="C9" s="2">
        <f t="shared" si="0"/>
        <v>28</v>
      </c>
      <c r="D9" s="3">
        <f>2*ATAN($D$2/2/B9)</f>
        <v>2.2142974355881808</v>
      </c>
      <c r="E9" s="3">
        <f>$F$2*(D9+SIN(D9))/3.14</f>
        <v>44.158497464030674</v>
      </c>
      <c r="F9" s="3">
        <f>$F$2*(D9-SIN(D9))/3.14</f>
        <v>20.719007018170799</v>
      </c>
      <c r="G9" s="3">
        <f>F9+$G$2*(E9-F9)</f>
        <v>28.454038865304558</v>
      </c>
      <c r="H9" s="3">
        <f>ATAN($D$2/B9)</f>
        <v>1.3258176636680326</v>
      </c>
      <c r="I9" s="3">
        <f>H9/2</f>
        <v>0.66290883183401628</v>
      </c>
      <c r="J9" s="3">
        <f>$F$2*(H9+SIN(H9)*COS(2*I9))/3.14</f>
        <v>22.869790426908978</v>
      </c>
      <c r="K9" s="3">
        <f>$F$2*(H9-SIN(H9)*COS(2*I9))/3.14</f>
        <v>15.975822648714903</v>
      </c>
      <c r="L9" s="3">
        <f>$F$2*(SIN(H9)*SIN(2*I9))/3.14</f>
        <v>13.787935556388161</v>
      </c>
      <c r="M9" s="2">
        <f>E9/C9</f>
        <v>1.5770891951439527</v>
      </c>
    </row>
    <row r="10" spans="1:13" x14ac:dyDescent="0.25">
      <c r="A10" s="2">
        <f t="shared" si="1"/>
        <v>4.5</v>
      </c>
      <c r="B10" s="2">
        <f t="shared" ref="B10:B25" si="2">A10-$E$2</f>
        <v>1.5</v>
      </c>
      <c r="C10" s="2">
        <f t="shared" si="0"/>
        <v>36</v>
      </c>
      <c r="D10" s="3">
        <f t="shared" ref="D10:D25" si="3">2*ATAN($D$2/2/B10)</f>
        <v>1.176005207095135</v>
      </c>
      <c r="E10" s="3">
        <f t="shared" ref="E10:E25" si="4">$F$2*(D10+SIN(D10))/3.14</f>
        <v>30.750884709526964</v>
      </c>
      <c r="F10" s="3">
        <f t="shared" ref="F10:F25" si="5">$F$2*(D10-SIN(D10))/3.14</f>
        <v>3.7053188104578823</v>
      </c>
      <c r="G10" s="3">
        <f t="shared" ref="G10:G25" si="6">F10+$G$2*(E10-F10)</f>
        <v>12.630355557150679</v>
      </c>
      <c r="H10" s="3">
        <f t="shared" ref="H10:H25" si="7">ATAN($D$2/B10)</f>
        <v>0.92729521800161219</v>
      </c>
      <c r="I10" s="3">
        <f t="shared" ref="I10:I25" si="8">H10/2</f>
        <v>0.46364760900080609</v>
      </c>
      <c r="J10" s="3">
        <f t="shared" ref="J10:J25" si="9">$F$2*(H10+SIN(H10)*COS(2*I10))/3.14</f>
        <v>20.616426760533173</v>
      </c>
      <c r="K10" s="3">
        <f t="shared" ref="K10:K25" si="10">$F$2*(H10-SIN(H10)*COS(2*I10))/3.14</f>
        <v>6.5527324930172481</v>
      </c>
      <c r="L10" s="3">
        <f t="shared" ref="L10:L25" si="11">$F$2*(SIN(H10)*SIN(2*I10))/3.14</f>
        <v>9.375796178343947</v>
      </c>
      <c r="M10" s="2">
        <f t="shared" ref="M10:M25" si="12">E10/C10</f>
        <v>0.85419124193130458</v>
      </c>
    </row>
    <row r="11" spans="1:13" x14ac:dyDescent="0.25">
      <c r="A11" s="2">
        <f t="shared" si="1"/>
        <v>5.5</v>
      </c>
      <c r="B11" s="2">
        <f t="shared" si="2"/>
        <v>2.5</v>
      </c>
      <c r="C11" s="2">
        <f t="shared" si="0"/>
        <v>44</v>
      </c>
      <c r="D11" s="3">
        <f t="shared" si="3"/>
        <v>0.7610127542247298</v>
      </c>
      <c r="E11" s="3">
        <f t="shared" si="4"/>
        <v>21.251823129099382</v>
      </c>
      <c r="F11" s="3">
        <f t="shared" si="5"/>
        <v>1.0453658481856962</v>
      </c>
      <c r="G11" s="3">
        <f t="shared" si="6"/>
        <v>7.713496750887213</v>
      </c>
      <c r="H11" s="3">
        <f t="shared" si="7"/>
        <v>0.67474094222355274</v>
      </c>
      <c r="I11" s="3">
        <f t="shared" si="8"/>
        <v>0.33737047111177637</v>
      </c>
      <c r="J11" s="3">
        <f t="shared" si="9"/>
        <v>17.030926029467302</v>
      </c>
      <c r="K11" s="3">
        <f t="shared" si="10"/>
        <v>2.7385538063820141</v>
      </c>
      <c r="L11" s="3">
        <f t="shared" si="11"/>
        <v>5.716948889234116</v>
      </c>
      <c r="M11" s="2">
        <f t="shared" si="12"/>
        <v>0.48299598020680412</v>
      </c>
    </row>
    <row r="12" spans="1:13" x14ac:dyDescent="0.25">
      <c r="A12" s="2">
        <f t="shared" si="1"/>
        <v>6.5</v>
      </c>
      <c r="B12" s="2">
        <f t="shared" si="2"/>
        <v>3.5</v>
      </c>
      <c r="C12" s="2">
        <f t="shared" si="0"/>
        <v>52</v>
      </c>
      <c r="D12" s="3">
        <f t="shared" si="3"/>
        <v>0.55659931801022267</v>
      </c>
      <c r="E12" s="3">
        <f t="shared" si="4"/>
        <v>15.893457140421361</v>
      </c>
      <c r="F12" s="3">
        <f t="shared" si="5"/>
        <v>0.4145483554195582</v>
      </c>
      <c r="G12" s="3">
        <f t="shared" si="6"/>
        <v>5.5225882544701541</v>
      </c>
      <c r="H12" s="3">
        <f t="shared" si="7"/>
        <v>0.51914611424652291</v>
      </c>
      <c r="I12" s="3">
        <f t="shared" si="8"/>
        <v>0.25957305712326145</v>
      </c>
      <c r="J12" s="3">
        <f t="shared" si="9"/>
        <v>13.915957283670275</v>
      </c>
      <c r="K12" s="3">
        <f t="shared" si="10"/>
        <v>1.2946931974380387</v>
      </c>
      <c r="L12" s="3">
        <f t="shared" si="11"/>
        <v>3.6060754532092103</v>
      </c>
      <c r="M12" s="2">
        <f t="shared" si="12"/>
        <v>0.30564340654656463</v>
      </c>
    </row>
    <row r="13" spans="1:13" x14ac:dyDescent="0.25">
      <c r="A13" s="2">
        <f t="shared" si="1"/>
        <v>7.5</v>
      </c>
      <c r="B13" s="2">
        <f t="shared" si="2"/>
        <v>4.5</v>
      </c>
      <c r="C13" s="2">
        <f t="shared" si="0"/>
        <v>60</v>
      </c>
      <c r="D13" s="3">
        <f t="shared" si="3"/>
        <v>0.4373378917478839</v>
      </c>
      <c r="E13" s="3">
        <f t="shared" si="4"/>
        <v>12.611431834897811</v>
      </c>
      <c r="F13" s="3">
        <f t="shared" si="5"/>
        <v>0.20228983414846785</v>
      </c>
      <c r="G13" s="3">
        <f t="shared" si="6"/>
        <v>4.2973066943957514</v>
      </c>
      <c r="H13" s="3">
        <f t="shared" si="7"/>
        <v>0.41822432957922906</v>
      </c>
      <c r="I13" s="3">
        <f t="shared" si="8"/>
        <v>0.20911216478961453</v>
      </c>
      <c r="J13" s="3">
        <f t="shared" si="9"/>
        <v>11.563848442387943</v>
      </c>
      <c r="K13" s="3">
        <f t="shared" si="10"/>
        <v>0.68985802936016882</v>
      </c>
      <c r="L13" s="3">
        <f t="shared" si="11"/>
        <v>2.4164423140061713</v>
      </c>
      <c r="M13" s="2">
        <f t="shared" si="12"/>
        <v>0.21019053058163017</v>
      </c>
    </row>
    <row r="14" spans="1:13" x14ac:dyDescent="0.25">
      <c r="A14" s="2">
        <f t="shared" si="1"/>
        <v>8.5</v>
      </c>
      <c r="B14" s="2">
        <f t="shared" si="2"/>
        <v>5.5</v>
      </c>
      <c r="C14" s="2">
        <f t="shared" si="0"/>
        <v>68</v>
      </c>
      <c r="D14" s="3">
        <f t="shared" si="3"/>
        <v>0.35970699958495655</v>
      </c>
      <c r="E14" s="3">
        <f t="shared" si="4"/>
        <v>10.426280885639491</v>
      </c>
      <c r="F14" s="3">
        <f t="shared" si="5"/>
        <v>0.11290508946114647</v>
      </c>
      <c r="G14" s="3">
        <f t="shared" si="6"/>
        <v>3.5163191022000007</v>
      </c>
      <c r="H14" s="3">
        <f t="shared" si="7"/>
        <v>0.348771003583907</v>
      </c>
      <c r="I14" s="3">
        <f t="shared" si="8"/>
        <v>0.1743855017919535</v>
      </c>
      <c r="J14" s="3">
        <f t="shared" si="9"/>
        <v>9.8143913352219556</v>
      </c>
      <c r="K14" s="3">
        <f t="shared" si="10"/>
        <v>0.40437692265047637</v>
      </c>
      <c r="L14" s="3">
        <f t="shared" si="11"/>
        <v>1.7109117113766328</v>
      </c>
      <c r="M14" s="2">
        <f t="shared" si="12"/>
        <v>0.15332766008293369</v>
      </c>
    </row>
    <row r="15" spans="1:13" x14ac:dyDescent="0.25">
      <c r="A15" s="2">
        <f t="shared" si="1"/>
        <v>9.5</v>
      </c>
      <c r="B15" s="2">
        <f t="shared" si="2"/>
        <v>6.5</v>
      </c>
      <c r="C15" s="2">
        <f t="shared" si="0"/>
        <v>76</v>
      </c>
      <c r="D15" s="3">
        <f t="shared" si="3"/>
        <v>0.30529865679053031</v>
      </c>
      <c r="E15" s="3">
        <f t="shared" si="4"/>
        <v>8.8759005757134126</v>
      </c>
      <c r="F15" s="3">
        <f t="shared" si="5"/>
        <v>6.9155610505946152E-2</v>
      </c>
      <c r="G15" s="3">
        <f t="shared" si="6"/>
        <v>2.9753814490244102</v>
      </c>
      <c r="H15" s="3">
        <f t="shared" si="7"/>
        <v>0.29849893158617929</v>
      </c>
      <c r="I15" s="3">
        <f t="shared" si="8"/>
        <v>0.14924946579308965</v>
      </c>
      <c r="J15" s="3">
        <f t="shared" si="9"/>
        <v>8.490662605953494</v>
      </c>
      <c r="K15" s="3">
        <f t="shared" si="10"/>
        <v>0.25516596281354048</v>
      </c>
      <c r="L15" s="3">
        <f t="shared" si="11"/>
        <v>1.2669994835599929</v>
      </c>
      <c r="M15" s="2">
        <f t="shared" si="12"/>
        <v>0.11678816546991333</v>
      </c>
    </row>
    <row r="16" spans="1:13" x14ac:dyDescent="0.25">
      <c r="A16" s="2">
        <f t="shared" si="1"/>
        <v>10.5</v>
      </c>
      <c r="B16" s="2">
        <f t="shared" si="2"/>
        <v>7.5</v>
      </c>
      <c r="C16" s="2">
        <f t="shared" si="0"/>
        <v>84</v>
      </c>
      <c r="D16" s="3">
        <f t="shared" si="3"/>
        <v>0.26510306459334804</v>
      </c>
      <c r="E16" s="3">
        <f t="shared" si="4"/>
        <v>7.7220199738913688</v>
      </c>
      <c r="F16" s="3">
        <f t="shared" si="5"/>
        <v>4.5330963238572879E-2</v>
      </c>
      <c r="G16" s="3">
        <f t="shared" si="6"/>
        <v>2.5786383367539956</v>
      </c>
      <c r="H16" s="3">
        <f t="shared" si="7"/>
        <v>0.26060239174734096</v>
      </c>
      <c r="I16" s="3">
        <f t="shared" si="8"/>
        <v>0.13030119587367048</v>
      </c>
      <c r="J16" s="3">
        <f t="shared" si="9"/>
        <v>7.4649656618006466</v>
      </c>
      <c r="K16" s="3">
        <f t="shared" si="10"/>
        <v>0.17051842761189059</v>
      </c>
      <c r="L16" s="3">
        <f t="shared" si="11"/>
        <v>0.97259296455850075</v>
      </c>
      <c r="M16" s="2">
        <f t="shared" si="12"/>
        <v>9.1928809212992485E-2</v>
      </c>
    </row>
    <row r="17" spans="1:13" x14ac:dyDescent="0.25">
      <c r="A17">
        <f t="shared" si="1"/>
        <v>11.5</v>
      </c>
      <c r="B17">
        <f t="shared" si="2"/>
        <v>8.5</v>
      </c>
      <c r="C17">
        <f t="shared" si="0"/>
        <v>92</v>
      </c>
      <c r="D17" s="1">
        <f t="shared" si="3"/>
        <v>0.23421748913372856</v>
      </c>
      <c r="E17" s="1">
        <f t="shared" si="4"/>
        <v>6.8311377128153659</v>
      </c>
      <c r="F17" s="1">
        <f t="shared" si="5"/>
        <v>3.1285535688782541E-2</v>
      </c>
      <c r="G17" s="1">
        <f t="shared" si="6"/>
        <v>2.2752367541405554</v>
      </c>
      <c r="H17" s="1">
        <f t="shared" si="7"/>
        <v>0.23109066719589708</v>
      </c>
      <c r="I17" s="1">
        <f t="shared" si="8"/>
        <v>0.11554533359794854</v>
      </c>
      <c r="J17" s="1">
        <f t="shared" si="9"/>
        <v>6.6515631834169735</v>
      </c>
      <c r="K17" s="1">
        <f t="shared" si="10"/>
        <v>0.11924617391504262</v>
      </c>
      <c r="L17" s="1">
        <f t="shared" si="11"/>
        <v>0.76850788347081533</v>
      </c>
      <c r="M17">
        <f t="shared" si="12"/>
        <v>7.4251496878427886E-2</v>
      </c>
    </row>
    <row r="18" spans="1:13" x14ac:dyDescent="0.25">
      <c r="A18">
        <f t="shared" si="1"/>
        <v>12.5</v>
      </c>
      <c r="B18">
        <f t="shared" si="2"/>
        <v>9.5</v>
      </c>
      <c r="C18">
        <f t="shared" si="0"/>
        <v>100</v>
      </c>
      <c r="D18" s="1">
        <f t="shared" si="3"/>
        <v>0.20975387746046778</v>
      </c>
      <c r="E18" s="1">
        <f t="shared" si="4"/>
        <v>6.1231721512618904</v>
      </c>
      <c r="F18" s="1">
        <f t="shared" si="5"/>
        <v>2.248285713397994E-2</v>
      </c>
      <c r="G18" s="1">
        <f t="shared" si="6"/>
        <v>2.0357103241961902</v>
      </c>
      <c r="H18" s="1">
        <f t="shared" si="7"/>
        <v>0.20749622643520266</v>
      </c>
      <c r="I18" s="1">
        <f t="shared" si="8"/>
        <v>0.10374811321760133</v>
      </c>
      <c r="J18" s="1">
        <f t="shared" si="9"/>
        <v>5.9930050844238671</v>
      </c>
      <c r="K18" s="1">
        <f t="shared" si="10"/>
        <v>8.6502186926020269E-2</v>
      </c>
      <c r="L18" s="1">
        <f t="shared" si="11"/>
        <v>0.62173714710503647</v>
      </c>
      <c r="M18">
        <f t="shared" si="12"/>
        <v>6.1231721512618902E-2</v>
      </c>
    </row>
    <row r="19" spans="1:13" x14ac:dyDescent="0.25">
      <c r="A19">
        <f t="shared" si="1"/>
        <v>13.5</v>
      </c>
      <c r="B19">
        <f t="shared" si="2"/>
        <v>10.5</v>
      </c>
      <c r="C19">
        <f t="shared" si="0"/>
        <v>108</v>
      </c>
      <c r="D19" s="1">
        <f t="shared" si="3"/>
        <v>0.18990341268551264</v>
      </c>
      <c r="E19" s="1">
        <f t="shared" si="4"/>
        <v>5.5473576595379974</v>
      </c>
      <c r="F19" s="1">
        <f t="shared" si="5"/>
        <v>1.6691374559825028E-2</v>
      </c>
      <c r="G19" s="1">
        <f t="shared" si="6"/>
        <v>1.8418112486026221</v>
      </c>
      <c r="H19" s="1">
        <f t="shared" si="7"/>
        <v>0.18822150530477075</v>
      </c>
      <c r="I19" s="1">
        <f t="shared" si="8"/>
        <v>9.4110752652385374E-2</v>
      </c>
      <c r="J19" s="1">
        <f t="shared" si="9"/>
        <v>5.4501055655945656</v>
      </c>
      <c r="K19" s="1">
        <f t="shared" si="10"/>
        <v>6.4664653526105745E-2</v>
      </c>
      <c r="L19" s="1">
        <f t="shared" si="11"/>
        <v>0.51289913448271041</v>
      </c>
      <c r="M19">
        <f t="shared" si="12"/>
        <v>5.1364422773499979E-2</v>
      </c>
    </row>
    <row r="20" spans="1:13" x14ac:dyDescent="0.25">
      <c r="A20">
        <f t="shared" si="1"/>
        <v>14.5</v>
      </c>
      <c r="B20">
        <f t="shared" si="2"/>
        <v>11.5</v>
      </c>
      <c r="C20">
        <f t="shared" si="0"/>
        <v>116</v>
      </c>
      <c r="D20" s="1">
        <f t="shared" si="3"/>
        <v>0.17347667735197023</v>
      </c>
      <c r="E20" s="1">
        <f t="shared" si="4"/>
        <v>5.0700285460950552</v>
      </c>
      <c r="F20" s="1">
        <f t="shared" si="5"/>
        <v>1.2727605618722148E-2</v>
      </c>
      <c r="G20" s="1">
        <f t="shared" si="6"/>
        <v>1.6816369159759121</v>
      </c>
      <c r="H20" s="1">
        <f t="shared" si="7"/>
        <v>0.17219081452293902</v>
      </c>
      <c r="I20" s="1">
        <f t="shared" si="8"/>
        <v>8.6095407261469512E-2</v>
      </c>
      <c r="J20" s="1">
        <f t="shared" si="9"/>
        <v>4.9955143575586289</v>
      </c>
      <c r="K20" s="1">
        <f t="shared" si="10"/>
        <v>4.9566832285444437E-2</v>
      </c>
      <c r="L20" s="1">
        <f t="shared" si="11"/>
        <v>0.43008239350201599</v>
      </c>
      <c r="M20">
        <f t="shared" si="12"/>
        <v>4.3707142638750474E-2</v>
      </c>
    </row>
    <row r="21" spans="1:13" x14ac:dyDescent="0.25">
      <c r="A21">
        <f t="shared" si="1"/>
        <v>15.5</v>
      </c>
      <c r="B21">
        <f t="shared" si="2"/>
        <v>12.5</v>
      </c>
      <c r="C21">
        <f t="shared" si="0"/>
        <v>124</v>
      </c>
      <c r="D21" s="1">
        <f t="shared" si="3"/>
        <v>0.15965997142447463</v>
      </c>
      <c r="E21" s="1">
        <f t="shared" si="4"/>
        <v>4.668010902552707</v>
      </c>
      <c r="F21" s="1">
        <f t="shared" si="5"/>
        <v>9.9245659350850023E-3</v>
      </c>
      <c r="G21" s="1">
        <f t="shared" si="6"/>
        <v>1.5470930570189003</v>
      </c>
      <c r="H21" s="1">
        <f t="shared" si="7"/>
        <v>0.15865526218640141</v>
      </c>
      <c r="I21" s="1">
        <f t="shared" si="8"/>
        <v>7.9327631093200707E-2</v>
      </c>
      <c r="J21" s="1">
        <f t="shared" si="9"/>
        <v>4.6096908000180017</v>
      </c>
      <c r="K21" s="1">
        <f t="shared" si="10"/>
        <v>3.8807327736434867E-2</v>
      </c>
      <c r="L21" s="1">
        <f t="shared" si="11"/>
        <v>0.36567067778252538</v>
      </c>
      <c r="M21">
        <f t="shared" si="12"/>
        <v>3.7645249214134736E-2</v>
      </c>
    </row>
    <row r="22" spans="1:13" x14ac:dyDescent="0.25">
      <c r="A22">
        <f t="shared" si="1"/>
        <v>16.5</v>
      </c>
      <c r="B22">
        <f t="shared" si="2"/>
        <v>13.5</v>
      </c>
      <c r="C22">
        <f t="shared" si="0"/>
        <v>132</v>
      </c>
      <c r="D22" s="1">
        <f t="shared" si="3"/>
        <v>0.14787807531588068</v>
      </c>
      <c r="E22" s="1">
        <f t="shared" si="4"/>
        <v>4.3248463879792771</v>
      </c>
      <c r="F22" s="1">
        <f t="shared" si="5"/>
        <v>7.8870289191374475E-3</v>
      </c>
      <c r="G22" s="1">
        <f t="shared" si="6"/>
        <v>1.4324836174089837</v>
      </c>
      <c r="H22" s="1">
        <f t="shared" si="7"/>
        <v>0.1470783553884025</v>
      </c>
      <c r="I22" s="1">
        <f t="shared" si="8"/>
        <v>7.3539177694201249E-2</v>
      </c>
      <c r="J22" s="1">
        <f t="shared" si="9"/>
        <v>4.2783632878042797</v>
      </c>
      <c r="K22" s="1">
        <f t="shared" si="10"/>
        <v>3.0938844594773463E-2</v>
      </c>
      <c r="L22" s="1">
        <f t="shared" si="11"/>
        <v>0.31462403283033386</v>
      </c>
      <c r="M22">
        <f t="shared" si="12"/>
        <v>3.2763987787721799E-2</v>
      </c>
    </row>
    <row r="23" spans="1:13" x14ac:dyDescent="0.25">
      <c r="A23">
        <f t="shared" si="1"/>
        <v>17.5</v>
      </c>
      <c r="B23">
        <f t="shared" si="2"/>
        <v>14.5</v>
      </c>
      <c r="C23">
        <f t="shared" si="0"/>
        <v>140</v>
      </c>
      <c r="D23" s="1">
        <f t="shared" si="3"/>
        <v>0.1377129786020892</v>
      </c>
      <c r="E23" s="1">
        <f t="shared" si="4"/>
        <v>4.028531820096938</v>
      </c>
      <c r="F23" s="1">
        <f t="shared" si="5"/>
        <v>6.3707376712800971E-3</v>
      </c>
      <c r="G23" s="1">
        <f t="shared" si="6"/>
        <v>1.3336838948717473</v>
      </c>
      <c r="H23" s="1">
        <f t="shared" si="7"/>
        <v>0.13706617431018764</v>
      </c>
      <c r="I23" s="1">
        <f t="shared" si="8"/>
        <v>6.8533087155093819E-2</v>
      </c>
      <c r="J23" s="1">
        <f t="shared" si="9"/>
        <v>3.9908965223287489</v>
      </c>
      <c r="K23" s="1">
        <f t="shared" si="10"/>
        <v>2.5055081664009889E-2</v>
      </c>
      <c r="L23" s="1">
        <f t="shared" si="11"/>
        <v>0.27350630625274064</v>
      </c>
      <c r="M23">
        <f t="shared" si="12"/>
        <v>2.8775227286406701E-2</v>
      </c>
    </row>
    <row r="24" spans="1:13" x14ac:dyDescent="0.25">
      <c r="A24">
        <f t="shared" si="1"/>
        <v>18.5</v>
      </c>
      <c r="B24">
        <f t="shared" si="2"/>
        <v>15.5</v>
      </c>
      <c r="C24">
        <f t="shared" si="0"/>
        <v>148</v>
      </c>
      <c r="D24" s="1">
        <f t="shared" si="3"/>
        <v>0.1288536788511071</v>
      </c>
      <c r="E24" s="1">
        <f t="shared" si="4"/>
        <v>3.7701114828555635</v>
      </c>
      <c r="F24" s="1">
        <f t="shared" si="5"/>
        <v>5.2192350749626706E-3</v>
      </c>
      <c r="G24" s="1">
        <f t="shared" si="6"/>
        <v>1.2476336768425611</v>
      </c>
      <c r="H24" s="1">
        <f t="shared" si="7"/>
        <v>0.12832322768579479</v>
      </c>
      <c r="I24" s="1">
        <f t="shared" si="8"/>
        <v>6.4161613842897397E-2</v>
      </c>
      <c r="J24" s="1">
        <f t="shared" si="9"/>
        <v>3.7392194025174517</v>
      </c>
      <c r="K24" s="1">
        <f t="shared" si="10"/>
        <v>2.0569434136408091E-2</v>
      </c>
      <c r="L24" s="1">
        <f t="shared" si="11"/>
        <v>0.23991290118587388</v>
      </c>
      <c r="M24">
        <f t="shared" si="12"/>
        <v>2.5473726235510565E-2</v>
      </c>
    </row>
    <row r="25" spans="1:13" x14ac:dyDescent="0.25">
      <c r="A25">
        <f t="shared" si="1"/>
        <v>19.5</v>
      </c>
      <c r="B25">
        <f t="shared" si="2"/>
        <v>16.5</v>
      </c>
      <c r="C25">
        <f t="shared" si="0"/>
        <v>156</v>
      </c>
      <c r="D25" s="1">
        <f t="shared" si="3"/>
        <v>0.12106403956421427</v>
      </c>
      <c r="E25" s="1">
        <f t="shared" si="4"/>
        <v>3.5427700832773601</v>
      </c>
      <c r="F25" s="1">
        <f t="shared" si="5"/>
        <v>4.3291651008923399E-3</v>
      </c>
      <c r="G25" s="1">
        <f t="shared" si="6"/>
        <v>1.1720146680991268</v>
      </c>
      <c r="H25" s="1">
        <f t="shared" si="7"/>
        <v>0.12062366858010272</v>
      </c>
      <c r="I25" s="1">
        <f t="shared" si="8"/>
        <v>6.031183429005136E-2</v>
      </c>
      <c r="J25" s="1">
        <f t="shared" si="9"/>
        <v>3.5171055347513103</v>
      </c>
      <c r="K25" s="1">
        <f t="shared" si="10"/>
        <v>1.7091124283546394E-2</v>
      </c>
      <c r="L25" s="1">
        <f t="shared" si="11"/>
        <v>0.2121220854828948</v>
      </c>
      <c r="M25">
        <f t="shared" si="12"/>
        <v>2.2710064636393332E-2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Lopresti</dc:creator>
  <cp:lastModifiedBy>Lopresti</cp:lastModifiedBy>
  <dcterms:created xsi:type="dcterms:W3CDTF">2013-03-26T08:54:20Z</dcterms:created>
  <dcterms:modified xsi:type="dcterms:W3CDTF">2013-03-26T09:23:14Z</dcterms:modified>
</cp:coreProperties>
</file>